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SLSA Stuff\Kolb\Ken Holleys Mark IIIX\Weight and Balance\"/>
    </mc:Choice>
  </mc:AlternateContent>
  <bookViews>
    <workbookView xWindow="120" yWindow="75" windowWidth="19020" windowHeight="858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47" i="1" l="1"/>
  <c r="E47" i="1" s="1"/>
  <c r="E46" i="1"/>
  <c r="E45" i="1"/>
  <c r="H44" i="1"/>
  <c r="H45" i="1" s="1"/>
  <c r="H46" i="1" s="1"/>
  <c r="H47" i="1" s="1"/>
  <c r="H48" i="1" s="1"/>
  <c r="H49" i="1" s="1"/>
  <c r="H50" i="1" s="1"/>
  <c r="C44" i="1"/>
  <c r="E44" i="1" s="1"/>
  <c r="C42" i="1"/>
  <c r="C43" i="1" s="1"/>
  <c r="C49" i="1" s="1"/>
  <c r="D52" i="1" s="1"/>
  <c r="E41" i="1"/>
  <c r="E40" i="1"/>
  <c r="E39" i="1"/>
  <c r="C30" i="1"/>
  <c r="E30" i="1" s="1"/>
  <c r="E29" i="1"/>
  <c r="E28" i="1"/>
  <c r="H27" i="1"/>
  <c r="H28" i="1" s="1"/>
  <c r="H29" i="1" s="1"/>
  <c r="H30" i="1" s="1"/>
  <c r="H31" i="1" s="1"/>
  <c r="H32" i="1" s="1"/>
  <c r="H33" i="1" s="1"/>
  <c r="C27" i="1"/>
  <c r="E27" i="1" s="1"/>
  <c r="C25" i="1"/>
  <c r="C26" i="1" s="1"/>
  <c r="C32" i="1" s="1"/>
  <c r="D35" i="1" s="1"/>
  <c r="E24" i="1"/>
  <c r="E23" i="1"/>
  <c r="E22" i="1"/>
  <c r="C13" i="1"/>
  <c r="E13" i="1" s="1"/>
  <c r="E12" i="1"/>
  <c r="E11" i="1"/>
  <c r="H10" i="1"/>
  <c r="H11" i="1" s="1"/>
  <c r="H12" i="1" s="1"/>
  <c r="H13" i="1" s="1"/>
  <c r="H14" i="1" s="1"/>
  <c r="H15" i="1" s="1"/>
  <c r="H16" i="1" s="1"/>
  <c r="C10" i="1"/>
  <c r="E10" i="1" s="1"/>
  <c r="C8" i="1"/>
  <c r="C9" i="1" s="1"/>
  <c r="C15" i="1" s="1"/>
  <c r="D18" i="1" s="1"/>
  <c r="E7" i="1"/>
  <c r="E6" i="1"/>
  <c r="E5" i="1"/>
  <c r="E8" i="1" l="1"/>
  <c r="E9" i="1" s="1"/>
  <c r="E25" i="1"/>
  <c r="E26" i="1" s="1"/>
  <c r="E42" i="1"/>
  <c r="E43" i="1" s="1"/>
  <c r="E49" i="1" l="1"/>
  <c r="D43" i="1"/>
  <c r="E32" i="1"/>
  <c r="D26" i="1"/>
  <c r="E15" i="1"/>
  <c r="D9" i="1"/>
  <c r="D17" i="1" l="1"/>
  <c r="D15" i="1"/>
  <c r="D34" i="1"/>
  <c r="D32" i="1"/>
  <c r="D51" i="1"/>
  <c r="D49" i="1"/>
</calcChain>
</file>

<file path=xl/sharedStrings.xml><?xml version="1.0" encoding="utf-8"?>
<sst xmlns="http://schemas.openxmlformats.org/spreadsheetml/2006/main" count="56" uniqueCount="23">
  <si>
    <t>Single pilot full fuel</t>
  </si>
  <si>
    <t>Weight</t>
  </si>
  <si>
    <t>Arm</t>
  </si>
  <si>
    <t>Moment</t>
  </si>
  <si>
    <t>Rt main</t>
  </si>
  <si>
    <t>Lt Main</t>
  </si>
  <si>
    <t>Tailwheel</t>
  </si>
  <si>
    <t xml:space="preserve">Min Fuel </t>
  </si>
  <si>
    <t>Basic MT Wt</t>
  </si>
  <si>
    <t>Fwd CG limit</t>
  </si>
  <si>
    <t>Add Fuel</t>
  </si>
  <si>
    <t>Pilot</t>
  </si>
  <si>
    <t>Passenger</t>
  </si>
  <si>
    <t>Aux Fuel</t>
  </si>
  <si>
    <t>Aft CG limit</t>
  </si>
  <si>
    <t>CG Must be greater than 16.1 and less than 23.5</t>
  </si>
  <si>
    <t>Gross Weight</t>
  </si>
  <si>
    <t>Lbs under gross, must be a positive number!!!</t>
  </si>
  <si>
    <t>Most Forward CG</t>
  </si>
  <si>
    <t>CG Must be greater than 16.5 and less than 23.1</t>
  </si>
  <si>
    <t>Most Aft CG</t>
  </si>
  <si>
    <t>Note minmum pilot weight</t>
  </si>
  <si>
    <t>Weight and Balance Spread Sheet for Ken Holle's Kolb Mk IIIX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</si>
</sst>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2" borderId="0" xfId="0" applyNumberFormat="1" applyFill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 applyBorder="1"/>
    <xf numFmtId="2" fontId="0" fillId="3" borderId="1" xfId="0" applyNumberFormat="1" applyFill="1" applyBorder="1"/>
    <xf numFmtId="0" fontId="1" fillId="0" borderId="2" xfId="0" applyFont="1" applyBorder="1"/>
    <xf numFmtId="0" fontId="0" fillId="0" borderId="3" xfId="0" applyBorder="1"/>
    <xf numFmtId="2" fontId="0" fillId="4" borderId="4" xfId="0" applyNumberFormat="1" applyFill="1" applyBorder="1"/>
    <xf numFmtId="0" fontId="0" fillId="0" borderId="5" xfId="0" applyBorder="1"/>
    <xf numFmtId="2" fontId="0" fillId="5" borderId="4" xfId="0" applyNumberFormat="1" applyFill="1" applyBorder="1"/>
    <xf numFmtId="2" fontId="0" fillId="6" borderId="4" xfId="0" applyNumberFormat="1" applyFill="1" applyBorder="1"/>
    <xf numFmtId="4" fontId="0" fillId="0" borderId="0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2" fontId="0" fillId="3" borderId="7" xfId="0" applyNumberFormat="1" applyFill="1" applyBorder="1"/>
    <xf numFmtId="0" fontId="1" fillId="0" borderId="8" xfId="0" applyFont="1" applyBorder="1"/>
    <xf numFmtId="0" fontId="0" fillId="0" borderId="9" xfId="0" applyBorder="1"/>
    <xf numFmtId="4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4" fontId="0" fillId="7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33" workbookViewId="0">
      <selection activeCell="C46" sqref="C46"/>
    </sheetView>
  </sheetViews>
  <sheetFormatPr defaultRowHeight="15" x14ac:dyDescent="0.25"/>
  <sheetData>
    <row r="1" spans="1:10" x14ac:dyDescent="0.25">
      <c r="B1" s="1"/>
      <c r="C1" s="2"/>
      <c r="D1" s="3" t="s">
        <v>22</v>
      </c>
      <c r="E1" s="2"/>
    </row>
    <row r="2" spans="1:10" x14ac:dyDescent="0.25">
      <c r="B2" s="1"/>
      <c r="C2" s="2"/>
      <c r="D2" s="2"/>
      <c r="E2" s="2"/>
    </row>
    <row r="3" spans="1:10" x14ac:dyDescent="0.25">
      <c r="D3" s="4" t="s">
        <v>0</v>
      </c>
    </row>
    <row r="4" spans="1:10" ht="15.75" x14ac:dyDescent="0.25">
      <c r="B4" s="1"/>
      <c r="C4" s="5" t="s">
        <v>1</v>
      </c>
      <c r="D4" s="5" t="s">
        <v>2</v>
      </c>
      <c r="E4" s="5" t="s">
        <v>3</v>
      </c>
      <c r="G4" s="5"/>
    </row>
    <row r="5" spans="1:10" x14ac:dyDescent="0.25">
      <c r="B5" s="6" t="s">
        <v>4</v>
      </c>
      <c r="C5" s="7">
        <v>291</v>
      </c>
      <c r="D5" s="7">
        <v>6.8</v>
      </c>
      <c r="E5" s="7">
        <f>C5*D5</f>
        <v>1978.8</v>
      </c>
      <c r="G5" s="8"/>
    </row>
    <row r="6" spans="1:10" x14ac:dyDescent="0.25">
      <c r="B6" s="6" t="s">
        <v>5</v>
      </c>
      <c r="C6" s="8">
        <v>299</v>
      </c>
      <c r="D6" s="7">
        <v>6.8</v>
      </c>
      <c r="E6" s="7">
        <f t="shared" ref="E6:E12" si="0">C6*D6</f>
        <v>2033.2</v>
      </c>
      <c r="H6" s="9"/>
      <c r="J6" s="10"/>
    </row>
    <row r="7" spans="1:10" x14ac:dyDescent="0.25">
      <c r="B7" s="6" t="s">
        <v>6</v>
      </c>
      <c r="C7" s="8">
        <v>91</v>
      </c>
      <c r="D7" s="7">
        <v>200</v>
      </c>
      <c r="E7" s="7">
        <f t="shared" si="0"/>
        <v>18200</v>
      </c>
      <c r="H7" s="9"/>
      <c r="I7" s="10"/>
      <c r="J7" s="10"/>
    </row>
    <row r="8" spans="1:10" x14ac:dyDescent="0.25">
      <c r="A8">
        <v>2</v>
      </c>
      <c r="B8" s="6" t="s">
        <v>7</v>
      </c>
      <c r="C8" s="7">
        <f>A8*6.2</f>
        <v>12.4</v>
      </c>
      <c r="D8" s="7">
        <v>20.5</v>
      </c>
      <c r="E8" s="7">
        <f t="shared" si="0"/>
        <v>254.20000000000002</v>
      </c>
      <c r="H8" s="9"/>
      <c r="I8" s="10"/>
      <c r="J8" s="10"/>
    </row>
    <row r="9" spans="1:10" x14ac:dyDescent="0.25">
      <c r="B9" s="6" t="s">
        <v>8</v>
      </c>
      <c r="C9" s="7">
        <f>SUM(C5:C8)</f>
        <v>693.4</v>
      </c>
      <c r="D9" s="7">
        <f>E9/C9</f>
        <v>32.400057686760888</v>
      </c>
      <c r="E9" s="7">
        <f>SUM(E5:E8)</f>
        <v>22466.2</v>
      </c>
      <c r="H9" s="11">
        <v>16.5</v>
      </c>
      <c r="I9" s="12" t="s">
        <v>9</v>
      </c>
      <c r="J9" s="13"/>
    </row>
    <row r="10" spans="1:10" x14ac:dyDescent="0.25">
      <c r="A10">
        <v>13</v>
      </c>
      <c r="B10" s="6" t="s">
        <v>10</v>
      </c>
      <c r="C10" s="7">
        <f>A10*6.2</f>
        <v>80.600000000000009</v>
      </c>
      <c r="D10" s="7">
        <v>20.5</v>
      </c>
      <c r="E10" s="7">
        <f t="shared" si="0"/>
        <v>1652.3000000000002</v>
      </c>
      <c r="H10" s="14">
        <f t="shared" ref="H10:H15" si="1">H9+1</f>
        <v>17.5</v>
      </c>
      <c r="I10" s="10"/>
      <c r="J10" s="15"/>
    </row>
    <row r="11" spans="1:10" x14ac:dyDescent="0.25">
      <c r="B11" s="1" t="s">
        <v>11</v>
      </c>
      <c r="C11" s="8">
        <v>240</v>
      </c>
      <c r="D11" s="7">
        <v>-7</v>
      </c>
      <c r="E11" s="7">
        <f t="shared" si="0"/>
        <v>-1680</v>
      </c>
      <c r="H11" s="16">
        <f t="shared" si="1"/>
        <v>18.5</v>
      </c>
      <c r="I11" s="10"/>
      <c r="J11" s="15"/>
    </row>
    <row r="12" spans="1:10" x14ac:dyDescent="0.25">
      <c r="B12" s="1" t="s">
        <v>12</v>
      </c>
      <c r="C12" s="8"/>
      <c r="D12" s="7">
        <v>-7</v>
      </c>
      <c r="E12" s="7">
        <f t="shared" si="0"/>
        <v>0</v>
      </c>
      <c r="H12" s="17">
        <f t="shared" si="1"/>
        <v>19.5</v>
      </c>
      <c r="I12" s="10"/>
      <c r="J12" s="15"/>
    </row>
    <row r="13" spans="1:10" x14ac:dyDescent="0.25">
      <c r="A13">
        <v>0</v>
      </c>
      <c r="B13" s="1" t="s">
        <v>13</v>
      </c>
      <c r="C13" s="18">
        <f>(A13*6.2)</f>
        <v>0</v>
      </c>
      <c r="D13" s="7">
        <v>-5</v>
      </c>
      <c r="E13" s="7">
        <f>C13*D13</f>
        <v>0</v>
      </c>
      <c r="H13" s="17">
        <f t="shared" si="1"/>
        <v>20.5</v>
      </c>
      <c r="I13" s="10"/>
      <c r="J13" s="15"/>
    </row>
    <row r="14" spans="1:10" ht="15.75" thickBot="1" x14ac:dyDescent="0.3">
      <c r="B14" s="1"/>
      <c r="C14" s="8"/>
      <c r="D14" s="8"/>
      <c r="E14" s="8"/>
      <c r="H14" s="16">
        <f t="shared" si="1"/>
        <v>21.5</v>
      </c>
      <c r="I14" s="10"/>
      <c r="J14" s="15"/>
    </row>
    <row r="15" spans="1:10" ht="16.5" thickTop="1" thickBot="1" x14ac:dyDescent="0.3">
      <c r="B15" s="1"/>
      <c r="C15" s="19">
        <f>SUM(C9:C13)</f>
        <v>1014</v>
      </c>
      <c r="D15" s="7">
        <f>E15/C15</f>
        <v>22.128698224852069</v>
      </c>
      <c r="E15" s="7">
        <f>SUM(E9:E13)</f>
        <v>22438.5</v>
      </c>
      <c r="H15" s="14">
        <f t="shared" si="1"/>
        <v>22.5</v>
      </c>
      <c r="I15" s="10"/>
      <c r="J15" s="15"/>
    </row>
    <row r="16" spans="1:10" ht="16.5" thickTop="1" thickBot="1" x14ac:dyDescent="0.3">
      <c r="B16" s="1"/>
      <c r="C16" s="8"/>
      <c r="D16" s="8"/>
      <c r="E16" s="8"/>
      <c r="H16" s="20">
        <f>H15+0.6</f>
        <v>23.1</v>
      </c>
      <c r="I16" s="21" t="s">
        <v>14</v>
      </c>
      <c r="J16" s="22"/>
    </row>
    <row r="17" spans="1:10" ht="16.5" thickTop="1" thickBot="1" x14ac:dyDescent="0.3">
      <c r="B17" s="1"/>
      <c r="C17" s="8"/>
      <c r="D17" s="19">
        <f>E15/C15</f>
        <v>22.128698224852069</v>
      </c>
      <c r="E17" s="23" t="s">
        <v>15</v>
      </c>
    </row>
    <row r="18" spans="1:10" ht="15.75" thickTop="1" x14ac:dyDescent="0.25">
      <c r="B18" s="1" t="s">
        <v>16</v>
      </c>
      <c r="C18" s="24">
        <v>1100</v>
      </c>
      <c r="D18" s="18">
        <f>C18-C15</f>
        <v>86</v>
      </c>
      <c r="E18" s="23" t="s">
        <v>17</v>
      </c>
    </row>
    <row r="19" spans="1:10" x14ac:dyDescent="0.25">
      <c r="B19" s="1"/>
      <c r="C19" s="24"/>
      <c r="D19" s="18"/>
      <c r="E19" s="23"/>
    </row>
    <row r="20" spans="1:10" x14ac:dyDescent="0.25">
      <c r="B20" s="1"/>
      <c r="C20" s="8"/>
      <c r="D20" s="25" t="s">
        <v>18</v>
      </c>
      <c r="E20" s="8"/>
    </row>
    <row r="21" spans="1:10" ht="15.75" x14ac:dyDescent="0.25">
      <c r="B21" s="1"/>
      <c r="C21" s="5" t="s">
        <v>1</v>
      </c>
      <c r="D21" s="5" t="s">
        <v>2</v>
      </c>
      <c r="E21" s="5" t="s">
        <v>3</v>
      </c>
      <c r="G21" s="5"/>
    </row>
    <row r="22" spans="1:10" x14ac:dyDescent="0.25">
      <c r="B22" s="6" t="s">
        <v>4</v>
      </c>
      <c r="C22" s="7">
        <v>291</v>
      </c>
      <c r="D22" s="7">
        <v>6.8</v>
      </c>
      <c r="E22" s="7">
        <f>C22*D22</f>
        <v>1978.8</v>
      </c>
      <c r="G22" s="8"/>
    </row>
    <row r="23" spans="1:10" x14ac:dyDescent="0.25">
      <c r="B23" s="6" t="s">
        <v>5</v>
      </c>
      <c r="C23" s="8">
        <v>299</v>
      </c>
      <c r="D23" s="7">
        <v>6.8</v>
      </c>
      <c r="E23" s="7">
        <f>C23*D23</f>
        <v>2033.2</v>
      </c>
      <c r="H23" s="9"/>
      <c r="J23" s="10"/>
    </row>
    <row r="24" spans="1:10" x14ac:dyDescent="0.25">
      <c r="B24" s="6" t="s">
        <v>6</v>
      </c>
      <c r="C24" s="8">
        <v>91</v>
      </c>
      <c r="D24" s="7">
        <v>200</v>
      </c>
      <c r="E24" s="7">
        <f>C24*D24</f>
        <v>18200</v>
      </c>
      <c r="H24" s="9"/>
      <c r="I24" s="10"/>
      <c r="J24" s="10"/>
    </row>
    <row r="25" spans="1:10" x14ac:dyDescent="0.25">
      <c r="A25">
        <v>2</v>
      </c>
      <c r="B25" s="6" t="s">
        <v>7</v>
      </c>
      <c r="C25" s="7">
        <f>A25*6.2</f>
        <v>12.4</v>
      </c>
      <c r="D25" s="7">
        <v>20.5</v>
      </c>
      <c r="E25" s="7">
        <f>C25*D25</f>
        <v>254.20000000000002</v>
      </c>
      <c r="H25" s="9"/>
      <c r="I25" s="10"/>
      <c r="J25" s="10"/>
    </row>
    <row r="26" spans="1:10" x14ac:dyDescent="0.25">
      <c r="B26" s="6" t="s">
        <v>8</v>
      </c>
      <c r="C26" s="7">
        <f>SUM(C22:C25)</f>
        <v>693.4</v>
      </c>
      <c r="D26" s="7">
        <f>E26/C26</f>
        <v>32.400057686760888</v>
      </c>
      <c r="E26" s="7">
        <f>SUM(E22:E25)</f>
        <v>22466.2</v>
      </c>
      <c r="H26" s="11">
        <v>16.5</v>
      </c>
      <c r="I26" s="12" t="s">
        <v>9</v>
      </c>
      <c r="J26" s="13"/>
    </row>
    <row r="27" spans="1:10" x14ac:dyDescent="0.25">
      <c r="A27">
        <v>0</v>
      </c>
      <c r="B27" s="6" t="s">
        <v>10</v>
      </c>
      <c r="C27" s="7">
        <f>A27*6.2</f>
        <v>0</v>
      </c>
      <c r="D27" s="7">
        <v>20.5</v>
      </c>
      <c r="E27" s="7">
        <f>C27*D27</f>
        <v>0</v>
      </c>
      <c r="H27" s="14">
        <f t="shared" ref="H27:H32" si="2">H26+1</f>
        <v>17.5</v>
      </c>
      <c r="I27" s="10"/>
      <c r="J27" s="15"/>
    </row>
    <row r="28" spans="1:10" x14ac:dyDescent="0.25">
      <c r="B28" s="1" t="s">
        <v>11</v>
      </c>
      <c r="C28" s="8">
        <v>240</v>
      </c>
      <c r="D28" s="7">
        <v>-7</v>
      </c>
      <c r="E28" s="7">
        <f>C28*D28</f>
        <v>-1680</v>
      </c>
      <c r="H28" s="16">
        <f t="shared" si="2"/>
        <v>18.5</v>
      </c>
      <c r="I28" s="10"/>
      <c r="J28" s="15"/>
    </row>
    <row r="29" spans="1:10" x14ac:dyDescent="0.25">
      <c r="B29" s="1" t="s">
        <v>12</v>
      </c>
      <c r="C29" s="8">
        <v>165</v>
      </c>
      <c r="D29" s="7">
        <v>-7</v>
      </c>
      <c r="E29" s="7">
        <f>C29*D29</f>
        <v>-1155</v>
      </c>
      <c r="H29" s="17">
        <f t="shared" si="2"/>
        <v>19.5</v>
      </c>
      <c r="I29" s="10"/>
      <c r="J29" s="15"/>
    </row>
    <row r="30" spans="1:10" x14ac:dyDescent="0.25">
      <c r="A30">
        <v>0</v>
      </c>
      <c r="B30" s="1" t="s">
        <v>13</v>
      </c>
      <c r="C30" s="18">
        <f>(A30*6.2)</f>
        <v>0</v>
      </c>
      <c r="D30" s="7">
        <v>-5</v>
      </c>
      <c r="E30" s="7">
        <f>C30*D30</f>
        <v>0</v>
      </c>
      <c r="H30" s="17">
        <f t="shared" si="2"/>
        <v>20.5</v>
      </c>
      <c r="I30" s="10"/>
      <c r="J30" s="15"/>
    </row>
    <row r="31" spans="1:10" ht="15.75" thickBot="1" x14ac:dyDescent="0.3">
      <c r="B31" s="1"/>
      <c r="C31" s="8"/>
      <c r="D31" s="8"/>
      <c r="E31" s="8"/>
      <c r="H31" s="16">
        <f t="shared" si="2"/>
        <v>21.5</v>
      </c>
      <c r="I31" s="10"/>
      <c r="J31" s="15"/>
    </row>
    <row r="32" spans="1:10" ht="16.5" thickTop="1" thickBot="1" x14ac:dyDescent="0.3">
      <c r="B32" s="1"/>
      <c r="C32" s="19">
        <f>SUM(C26:C30)</f>
        <v>1098.4000000000001</v>
      </c>
      <c r="D32" s="7">
        <f>E32/C32</f>
        <v>17.872541879096868</v>
      </c>
      <c r="E32" s="7">
        <f>SUM(E26:E30)</f>
        <v>19631.2</v>
      </c>
      <c r="H32" s="14">
        <f t="shared" si="2"/>
        <v>22.5</v>
      </c>
      <c r="I32" s="10"/>
      <c r="J32" s="15"/>
    </row>
    <row r="33" spans="1:10" ht="16.5" thickTop="1" thickBot="1" x14ac:dyDescent="0.3">
      <c r="B33" s="1"/>
      <c r="C33" s="8"/>
      <c r="D33" s="8"/>
      <c r="E33" s="8"/>
      <c r="H33" s="20">
        <f>H32+0.6</f>
        <v>23.1</v>
      </c>
      <c r="I33" s="21" t="s">
        <v>14</v>
      </c>
      <c r="J33" s="22"/>
    </row>
    <row r="34" spans="1:10" ht="16.5" thickTop="1" thickBot="1" x14ac:dyDescent="0.3">
      <c r="B34" s="1"/>
      <c r="C34" s="8"/>
      <c r="D34" s="19">
        <f>E32/C32</f>
        <v>17.872541879096868</v>
      </c>
      <c r="E34" s="23" t="s">
        <v>19</v>
      </c>
    </row>
    <row r="35" spans="1:10" ht="15.75" thickTop="1" x14ac:dyDescent="0.25">
      <c r="B35" s="1" t="s">
        <v>16</v>
      </c>
      <c r="C35" s="24">
        <v>1100</v>
      </c>
      <c r="D35" s="18">
        <f>C35-C32</f>
        <v>1.5999999999999091</v>
      </c>
      <c r="E35" s="23" t="s">
        <v>17</v>
      </c>
    </row>
    <row r="36" spans="1:10" x14ac:dyDescent="0.25">
      <c r="B36" s="1"/>
      <c r="C36" s="24"/>
      <c r="D36" s="18"/>
      <c r="E36" s="23"/>
    </row>
    <row r="37" spans="1:10" x14ac:dyDescent="0.25">
      <c r="B37" s="1"/>
      <c r="C37" s="8"/>
      <c r="D37" s="25" t="s">
        <v>20</v>
      </c>
      <c r="E37" s="25" t="s">
        <v>21</v>
      </c>
    </row>
    <row r="38" spans="1:10" ht="15.75" x14ac:dyDescent="0.25">
      <c r="B38" s="1"/>
      <c r="C38" s="5" t="s">
        <v>1</v>
      </c>
      <c r="D38" s="5" t="s">
        <v>2</v>
      </c>
      <c r="E38" s="5" t="s">
        <v>3</v>
      </c>
      <c r="G38" s="5"/>
    </row>
    <row r="39" spans="1:10" x14ac:dyDescent="0.25">
      <c r="B39" s="6" t="s">
        <v>4</v>
      </c>
      <c r="C39" s="7">
        <v>291</v>
      </c>
      <c r="D39" s="7">
        <v>6.8</v>
      </c>
      <c r="E39" s="7">
        <f>C39*D39</f>
        <v>1978.8</v>
      </c>
      <c r="G39" s="8"/>
    </row>
    <row r="40" spans="1:10" x14ac:dyDescent="0.25">
      <c r="B40" s="6" t="s">
        <v>5</v>
      </c>
      <c r="C40" s="8">
        <v>299</v>
      </c>
      <c r="D40" s="7">
        <v>6.8</v>
      </c>
      <c r="E40" s="7">
        <f>C40*D40</f>
        <v>2033.2</v>
      </c>
      <c r="H40" s="9"/>
      <c r="J40" s="10"/>
    </row>
    <row r="41" spans="1:10" x14ac:dyDescent="0.25">
      <c r="B41" s="6" t="s">
        <v>6</v>
      </c>
      <c r="C41" s="8">
        <v>91</v>
      </c>
      <c r="D41" s="7">
        <v>200</v>
      </c>
      <c r="E41" s="7">
        <f>C41*D41</f>
        <v>18200</v>
      </c>
      <c r="H41" s="9"/>
      <c r="I41" s="10"/>
      <c r="J41" s="10"/>
    </row>
    <row r="42" spans="1:10" x14ac:dyDescent="0.25">
      <c r="A42">
        <v>2</v>
      </c>
      <c r="B42" s="6" t="s">
        <v>7</v>
      </c>
      <c r="C42" s="7">
        <f>A42*6.2</f>
        <v>12.4</v>
      </c>
      <c r="D42" s="7">
        <v>20.5</v>
      </c>
      <c r="E42" s="7">
        <f>C42*D42</f>
        <v>254.20000000000002</v>
      </c>
      <c r="H42" s="9"/>
      <c r="I42" s="10"/>
      <c r="J42" s="10"/>
    </row>
    <row r="43" spans="1:10" x14ac:dyDescent="0.25">
      <c r="B43" s="6" t="s">
        <v>8</v>
      </c>
      <c r="C43" s="7">
        <f>SUM(C39:C42)</f>
        <v>693.4</v>
      </c>
      <c r="D43" s="7">
        <f>E43/C43</f>
        <v>32.400057686760888</v>
      </c>
      <c r="E43" s="7">
        <f>SUM(E39:E42)</f>
        <v>22466.2</v>
      </c>
      <c r="H43" s="11">
        <v>16.5</v>
      </c>
      <c r="I43" s="12" t="s">
        <v>9</v>
      </c>
      <c r="J43" s="13"/>
    </row>
    <row r="44" spans="1:10" x14ac:dyDescent="0.25">
      <c r="A44">
        <v>8</v>
      </c>
      <c r="B44" s="6" t="s">
        <v>10</v>
      </c>
      <c r="C44" s="7">
        <f>A44*6.2</f>
        <v>49.6</v>
      </c>
      <c r="D44" s="7">
        <v>20.5</v>
      </c>
      <c r="E44" s="7">
        <f>C44*D44</f>
        <v>1016.8000000000001</v>
      </c>
      <c r="H44" s="14">
        <f t="shared" ref="H44:H49" si="3">H43+1</f>
        <v>17.5</v>
      </c>
      <c r="I44" s="10"/>
      <c r="J44" s="15"/>
    </row>
    <row r="45" spans="1:10" x14ac:dyDescent="0.25">
      <c r="B45" s="1" t="s">
        <v>11</v>
      </c>
      <c r="C45" s="26">
        <v>210</v>
      </c>
      <c r="D45" s="7">
        <v>-7</v>
      </c>
      <c r="E45" s="7">
        <f>C45*D45</f>
        <v>-1470</v>
      </c>
      <c r="H45" s="16">
        <f t="shared" si="3"/>
        <v>18.5</v>
      </c>
      <c r="I45" s="10"/>
      <c r="J45" s="15"/>
    </row>
    <row r="46" spans="1:10" x14ac:dyDescent="0.25">
      <c r="B46" s="1" t="s">
        <v>12</v>
      </c>
      <c r="C46" s="8">
        <v>0</v>
      </c>
      <c r="D46" s="7">
        <v>-7</v>
      </c>
      <c r="E46" s="7">
        <f>C46*D46</f>
        <v>0</v>
      </c>
      <c r="H46" s="17">
        <f t="shared" si="3"/>
        <v>19.5</v>
      </c>
      <c r="I46" s="10"/>
      <c r="J46" s="15"/>
    </row>
    <row r="47" spans="1:10" x14ac:dyDescent="0.25">
      <c r="A47">
        <v>0</v>
      </c>
      <c r="B47" s="1" t="s">
        <v>13</v>
      </c>
      <c r="C47" s="18">
        <f>(A47*6.2)</f>
        <v>0</v>
      </c>
      <c r="D47" s="7">
        <v>-5</v>
      </c>
      <c r="E47" s="7">
        <f>C47*D47</f>
        <v>0</v>
      </c>
      <c r="H47" s="17">
        <f t="shared" si="3"/>
        <v>20.5</v>
      </c>
      <c r="I47" s="10"/>
      <c r="J47" s="15"/>
    </row>
    <row r="48" spans="1:10" ht="15.75" thickBot="1" x14ac:dyDescent="0.3">
      <c r="B48" s="1"/>
      <c r="C48" s="8"/>
      <c r="D48" s="8"/>
      <c r="E48" s="8"/>
      <c r="H48" s="16">
        <f t="shared" si="3"/>
        <v>21.5</v>
      </c>
      <c r="I48" s="10"/>
      <c r="J48" s="15"/>
    </row>
    <row r="49" spans="2:10" ht="16.5" thickTop="1" thickBot="1" x14ac:dyDescent="0.3">
      <c r="B49" s="1"/>
      <c r="C49" s="19">
        <f>SUM(C43:C47)</f>
        <v>953</v>
      </c>
      <c r="D49" s="7">
        <f>E49/C49</f>
        <v>23.098635886673662</v>
      </c>
      <c r="E49" s="7">
        <f>SUM(E43:E47)</f>
        <v>22013</v>
      </c>
      <c r="H49" s="14">
        <f t="shared" si="3"/>
        <v>22.5</v>
      </c>
      <c r="I49" s="10"/>
      <c r="J49" s="15"/>
    </row>
    <row r="50" spans="2:10" ht="16.5" thickTop="1" thickBot="1" x14ac:dyDescent="0.3">
      <c r="B50" s="1"/>
      <c r="C50" s="8"/>
      <c r="D50" s="8"/>
      <c r="E50" s="8"/>
      <c r="H50" s="20">
        <f>H49+0.6</f>
        <v>23.1</v>
      </c>
      <c r="I50" s="21" t="s">
        <v>14</v>
      </c>
      <c r="J50" s="22"/>
    </row>
    <row r="51" spans="2:10" ht="16.5" thickTop="1" thickBot="1" x14ac:dyDescent="0.3">
      <c r="B51" s="1"/>
      <c r="C51" s="8"/>
      <c r="D51" s="19">
        <f>E49/C49</f>
        <v>23.098635886673662</v>
      </c>
      <c r="E51" s="23" t="s">
        <v>19</v>
      </c>
    </row>
    <row r="52" spans="2:10" ht="15.75" thickTop="1" x14ac:dyDescent="0.25">
      <c r="B52" s="1" t="s">
        <v>16</v>
      </c>
      <c r="C52" s="24">
        <v>1100</v>
      </c>
      <c r="D52" s="18">
        <f>C52-C49</f>
        <v>147</v>
      </c>
      <c r="E52" s="23" t="s">
        <v>17</v>
      </c>
    </row>
    <row r="53" spans="2:10" x14ac:dyDescent="0.25">
      <c r="B53" s="1"/>
      <c r="C53" s="8"/>
      <c r="D53" s="8"/>
      <c r="E53" s="8"/>
    </row>
    <row r="54" spans="2:10" x14ac:dyDescent="0.25">
      <c r="B54" s="1"/>
      <c r="C54" s="2"/>
      <c r="D54" s="2"/>
      <c r="E54" s="2"/>
    </row>
    <row r="55" spans="2:10" x14ac:dyDescent="0.25">
      <c r="B55" s="1"/>
      <c r="C55" s="2"/>
      <c r="D55" s="2"/>
      <c r="E55" s="2"/>
    </row>
    <row r="56" spans="2:10" x14ac:dyDescent="0.25">
      <c r="B56" s="1"/>
      <c r="C56" s="2"/>
      <c r="D56" s="2"/>
      <c r="E5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 the Dog</dc:creator>
  <cp:lastModifiedBy>Rick</cp:lastModifiedBy>
  <dcterms:created xsi:type="dcterms:W3CDTF">2011-05-23T03:56:39Z</dcterms:created>
  <dcterms:modified xsi:type="dcterms:W3CDTF">2013-09-02T20:56:10Z</dcterms:modified>
</cp:coreProperties>
</file>